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up-srv\public\Планово - экономический отдел\Общая для отдела\БД\06_Отчетность\Раскрытие информации\Для размещения 2021\ИП 2021_корректировка\Утвержденная кор ИП 2021\"/>
    </mc:Choice>
  </mc:AlternateContent>
  <bookViews>
    <workbookView xWindow="0" yWindow="0" windowWidth="28800" windowHeight="12360"/>
  </bookViews>
  <sheets>
    <sheet name="Раскрытие информации " sheetId="1" r:id="rId1"/>
  </sheets>
  <externalReferences>
    <externalReference r:id="rId2"/>
    <externalReference r:id="rId3"/>
  </externalReferences>
  <definedNames>
    <definedName name="TABLE" localSheetId="0">'Раскрытие информации '!#REF!</definedName>
    <definedName name="TABLE_2" localSheetId="0">'Раскрытие информации '!#REF!</definedName>
    <definedName name="_xlnm.Print_Titles" localSheetId="0">'Раскрытие информации '!$7:$8</definedName>
    <definedName name="_xlnm.Print_Area" localSheetId="0">'Раскрытие информации '!$A$1:$M$30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28" i="1"/>
  <c r="H27" i="1"/>
  <c r="H26" i="1"/>
  <c r="H25" i="1"/>
  <c r="I19" i="1"/>
  <c r="I23" i="1"/>
  <c r="I22" i="1"/>
  <c r="I21" i="1"/>
  <c r="I18" i="1"/>
  <c r="I17" i="1"/>
  <c r="I16" i="1"/>
  <c r="I13" i="1"/>
  <c r="I10" i="1"/>
  <c r="I12" i="1"/>
  <c r="I11" i="1" l="1"/>
  <c r="I24" i="1" l="1"/>
  <c r="I20" i="1" l="1"/>
  <c r="I15" i="1"/>
</calcChain>
</file>

<file path=xl/sharedStrings.xml><?xml version="1.0" encoding="utf-8"?>
<sst xmlns="http://schemas.openxmlformats.org/spreadsheetml/2006/main" count="101" uniqueCount="85">
  <si>
    <t>Амортизация</t>
  </si>
  <si>
    <t>Сведения о приобретении внеоборотных активов</t>
  </si>
  <si>
    <t>8</t>
  </si>
  <si>
    <t>Сведения о долгосрочных финансовых вложениях</t>
  </si>
  <si>
    <t>7</t>
  </si>
  <si>
    <t>6.1</t>
  </si>
  <si>
    <t>Сведения о приобретении оборудования, не входящего в сметы строек</t>
  </si>
  <si>
    <t>6</t>
  </si>
  <si>
    <t>5.3</t>
  </si>
  <si>
    <t>5.2</t>
  </si>
  <si>
    <t>Компенсация убытков в связи с переукладкой газопроводов, на основании заключенных соглашений о компенсации</t>
  </si>
  <si>
    <t>5.1</t>
  </si>
  <si>
    <t>Реконструируемые (модернизируемые) объекты:</t>
  </si>
  <si>
    <t>5</t>
  </si>
  <si>
    <t>4.1</t>
  </si>
  <si>
    <t>Новые объекты:</t>
  </si>
  <si>
    <t>4</t>
  </si>
  <si>
    <t>Объекты капитального строительства (основные стройки):</t>
  </si>
  <si>
    <t>3</t>
  </si>
  <si>
    <t>Амортизация, спецнадбавка, компенсация убытков в связи с переукладкой газопроводов, на основании заключенных соглашений о компенсации</t>
  </si>
  <si>
    <t>Новое строительство и реконструкция объектов капитального строительства</t>
  </si>
  <si>
    <t>2.2</t>
  </si>
  <si>
    <t>Плата за технологическое присоединение (постановление от 30.12.2013 № 1314)</t>
  </si>
  <si>
    <t>Объекты, выполняемые по договорам о технологическом подключении (присоединении) в рамках Постановления Правительства РФ от 30.12.2013 № 1314</t>
  </si>
  <si>
    <t>2.1</t>
  </si>
  <si>
    <t>Сведения о строительстве, реконструкции объектов капитального строительства</t>
  </si>
  <si>
    <t>2</t>
  </si>
  <si>
    <t>Общая сумма инвестиций</t>
  </si>
  <si>
    <t>1</t>
  </si>
  <si>
    <t>10</t>
  </si>
  <si>
    <t>9</t>
  </si>
  <si>
    <t>количество газорегуляторных пунктов, единиц</t>
  </si>
  <si>
    <t>диаметр (диапазон диаметров) газопроводов, мм</t>
  </si>
  <si>
    <t>протяженность линейной части газопроводов, км</t>
  </si>
  <si>
    <t>источник финансирования</t>
  </si>
  <si>
    <t>в отчетном периоде</t>
  </si>
  <si>
    <t>совокупно по объекту</t>
  </si>
  <si>
    <t>окончание</t>
  </si>
  <si>
    <t>начало</t>
  </si>
  <si>
    <t>Основные проектные характеристики объектов капитального строительства</t>
  </si>
  <si>
    <t>Стоимостная оценка инвестиций, тыс. руб. (без НДС)</t>
  </si>
  <si>
    <t>Сроки строительства</t>
  </si>
  <si>
    <t>Наименование показателя</t>
  </si>
  <si>
    <t>№</t>
  </si>
  <si>
    <t xml:space="preserve"> год в сфере транспортировки газа по газораспределительным сетям</t>
  </si>
  <si>
    <t>на (за) 20</t>
  </si>
  <si>
    <t>(наименование субъекта естественной монополии)</t>
  </si>
  <si>
    <t>АО "Газпром газораспределение Екатеринбург"</t>
  </si>
  <si>
    <t xml:space="preserve">Информация об инвестиционных программах </t>
  </si>
  <si>
    <t>Форма 2</t>
  </si>
  <si>
    <t>Газопровод высокого давления ГРС с-з Косулинский - ГРС с-з Баженовский</t>
  </si>
  <si>
    <t>01.10.2020-31.12.2022</t>
  </si>
  <si>
    <t>01.10.2020</t>
  </si>
  <si>
    <t>Газопровод высокого давления и ШРП п. Гагарский-с. Малобрусянское Белоярский ГО</t>
  </si>
  <si>
    <t>4.2</t>
  </si>
  <si>
    <t>Газопровод высокого давления, ГРПБ ГРС с-з Косулинский</t>
  </si>
  <si>
    <t>4.3</t>
  </si>
  <si>
    <t>25.04.2019</t>
  </si>
  <si>
    <t>01.01.2021</t>
  </si>
  <si>
    <t xml:space="preserve">Ø 219, 325 мм </t>
  </si>
  <si>
    <t>Ø 225 мм</t>
  </si>
  <si>
    <t>Реконструкция сети газораспределения на объекте: «Газопровод среднего давления п. Шиловка - п. Старопышминск, инв. № 184507</t>
  </si>
  <si>
    <t>Реконструкция. Замена стального газопровода на полиэтиленовый на объекте: "Газопровод ВД и НД к жилым домам с.Бруснятское, инв. № 00209400"</t>
  </si>
  <si>
    <t>Реконструкция газопроводов инв.№№0000900,00010200,00132400,184511 зона стр-ва автодороги по пр.Успенский от ул.Петрова до путепровода(МБУ УКС ГО Верхн</t>
  </si>
  <si>
    <t>29.12.2020</t>
  </si>
  <si>
    <t>ГВД I категории от «г. Березовский. ГРС-1 – БЗСК – ГГРП-1», инв.№186273, до «Внешний ГВД Калиновка-ГРП котельной ш. Северная», инв.№00169200</t>
  </si>
  <si>
    <t>Ø 325 мм</t>
  </si>
  <si>
    <t>01.07.2021</t>
  </si>
  <si>
    <t xml:space="preserve">Ø 273 мм </t>
  </si>
  <si>
    <t>Ø  110-400 мм</t>
  </si>
  <si>
    <t>4.4</t>
  </si>
  <si>
    <t>6.2</t>
  </si>
  <si>
    <t>6.3</t>
  </si>
  <si>
    <t>6.4</t>
  </si>
  <si>
    <t>Прибыль прошлых лет</t>
  </si>
  <si>
    <t>21</t>
  </si>
  <si>
    <t>31.05.2021</t>
  </si>
  <si>
    <t>30.11.2021</t>
  </si>
  <si>
    <t>Спецнадбавка</t>
  </si>
  <si>
    <t>Собственные источники прошлых лет (оборудование для осуществления мероприятий по догазификации)</t>
  </si>
  <si>
    <t>Амортизация, собственные источники прошлых лет</t>
  </si>
  <si>
    <t>Автомобиль передвижная мастерская на базе ГАЗ-C41A23 Садко Next, 5 штук</t>
  </si>
  <si>
    <t>Экскаватор (в комплектации с гидромолотом и вращателем) JCB 100 4CXS, 4 штуки</t>
  </si>
  <si>
    <t>Автомобиль КАМАЗ-43118 с КМУ и бортовой платформой FUHRMANN, 2 штуки</t>
  </si>
  <si>
    <t>Бара на базе МТЗ размеры траншеи 300*2000, 2 штуки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</si>
</sst>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9" x14ac:knownFonts="1"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1" applyNumberFormat="1" applyFont="1" applyBorder="1" applyAlignment="1">
      <alignment horizontal="left" vertical="top"/>
    </xf>
    <xf numFmtId="0" fontId="1" fillId="0" borderId="0" xfId="1"/>
    <xf numFmtId="0" fontId="2" fillId="0" borderId="0" xfId="1" applyNumberFormat="1" applyFont="1" applyBorder="1" applyAlignment="1">
      <alignment horizontal="center" vertical="top"/>
    </xf>
    <xf numFmtId="0" fontId="4" fillId="0" borderId="0" xfId="1" applyNumberFormat="1" applyFont="1" applyBorder="1" applyAlignment="1">
      <alignment horizontal="left" vertical="top"/>
    </xf>
    <xf numFmtId="0" fontId="4" fillId="0" borderId="1" xfId="1" applyNumberFormat="1" applyFont="1" applyFill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0" fontId="4" fillId="0" borderId="2" xfId="1" applyNumberFormat="1" applyFont="1" applyBorder="1" applyAlignment="1">
      <alignment horizontal="left" vertical="top" wrapText="1"/>
    </xf>
    <xf numFmtId="0" fontId="4" fillId="0" borderId="1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 vertical="top"/>
    </xf>
    <xf numFmtId="4" fontId="6" fillId="0" borderId="1" xfId="1" applyNumberFormat="1" applyFont="1" applyFill="1" applyBorder="1" applyAlignment="1">
      <alignment horizontal="center" vertical="top"/>
    </xf>
    <xf numFmtId="0" fontId="5" fillId="0" borderId="2" xfId="1" applyNumberFormat="1" applyFont="1" applyFill="1" applyBorder="1" applyAlignment="1">
      <alignment horizontal="left" vertical="top" wrapText="1"/>
    </xf>
    <xf numFmtId="2" fontId="4" fillId="0" borderId="0" xfId="1" applyNumberFormat="1" applyFont="1" applyBorder="1" applyAlignment="1">
      <alignment horizontal="left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14" fontId="5" fillId="0" borderId="1" xfId="1" applyNumberFormat="1" applyFont="1" applyFill="1" applyBorder="1" applyAlignment="1">
      <alignment horizontal="center" vertical="top" wrapText="1"/>
    </xf>
    <xf numFmtId="0" fontId="7" fillId="0" borderId="2" xfId="1" applyNumberFormat="1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center" vertical="top" wrapText="1"/>
    </xf>
    <xf numFmtId="0" fontId="5" fillId="0" borderId="2" xfId="1" applyNumberFormat="1" applyFont="1" applyBorder="1" applyAlignment="1">
      <alignment horizontal="left" vertical="top" wrapText="1"/>
    </xf>
    <xf numFmtId="166" fontId="4" fillId="0" borderId="1" xfId="1" applyNumberFormat="1" applyFont="1" applyFill="1" applyBorder="1" applyAlignment="1">
      <alignment horizontal="center" vertical="top"/>
    </xf>
    <xf numFmtId="0" fontId="5" fillId="0" borderId="0" xfId="1" applyNumberFormat="1" applyFont="1" applyBorder="1" applyAlignment="1">
      <alignment horizontal="left" vertical="top"/>
    </xf>
    <xf numFmtId="0" fontId="5" fillId="0" borderId="1" xfId="1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/>
    </xf>
    <xf numFmtId="0" fontId="5" fillId="0" borderId="2" xfId="1" applyNumberFormat="1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top" wrapText="1"/>
    </xf>
    <xf numFmtId="49" fontId="5" fillId="0" borderId="1" xfId="1" applyNumberFormat="1" applyFont="1" applyBorder="1" applyAlignment="1">
      <alignment horizontal="center" vertical="top"/>
    </xf>
    <xf numFmtId="4" fontId="4" fillId="0" borderId="0" xfId="1" applyNumberFormat="1" applyFont="1" applyBorder="1" applyAlignment="1">
      <alignment horizontal="left" vertical="top"/>
    </xf>
    <xf numFmtId="3" fontId="4" fillId="0" borderId="1" xfId="1" applyNumberFormat="1" applyFont="1" applyFill="1" applyBorder="1" applyAlignment="1">
      <alignment horizontal="center" vertical="top"/>
    </xf>
    <xf numFmtId="167" fontId="4" fillId="0" borderId="1" xfId="1" applyNumberFormat="1" applyFont="1" applyFill="1" applyBorder="1" applyAlignment="1">
      <alignment horizontal="center" vertical="top"/>
    </xf>
    <xf numFmtId="0" fontId="7" fillId="0" borderId="0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left" vertical="top"/>
    </xf>
    <xf numFmtId="49" fontId="4" fillId="0" borderId="4" xfId="1" applyNumberFormat="1" applyFont="1" applyFill="1" applyBorder="1" applyAlignment="1">
      <alignment horizontal="left" vertical="top"/>
    </xf>
    <xf numFmtId="0" fontId="4" fillId="0" borderId="0" xfId="1" applyNumberFormat="1" applyFont="1" applyBorder="1" applyAlignment="1">
      <alignment horizontal="right" vertical="top"/>
    </xf>
    <xf numFmtId="0" fontId="8" fillId="0" borderId="0" xfId="1" applyNumberFormat="1" applyFont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left" vertical="top"/>
    </xf>
    <xf numFmtId="0" fontId="7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Border="1" applyAlignment="1">
      <alignment horizontal="left" vertical="center"/>
    </xf>
    <xf numFmtId="0" fontId="8" fillId="0" borderId="0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top"/>
    </xf>
    <xf numFmtId="49" fontId="4" fillId="0" borderId="2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top"/>
    </xf>
    <xf numFmtId="0" fontId="8" fillId="0" borderId="0" xfId="1" applyNumberFormat="1" applyFont="1" applyFill="1" applyBorder="1" applyAlignment="1">
      <alignment horizontal="left" vertical="top"/>
    </xf>
    <xf numFmtId="49" fontId="7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 wrapText="1" shrinkToFit="1"/>
    </xf>
    <xf numFmtId="0" fontId="2" fillId="0" borderId="0" xfId="1" applyNumberFormat="1" applyFont="1" applyFill="1" applyBorder="1" applyAlignment="1">
      <alignment horizontal="left" vertical="top" wrapText="1"/>
    </xf>
    <xf numFmtId="0" fontId="4" fillId="0" borderId="0" xfId="1" applyNumberFormat="1" applyFont="1" applyFill="1" applyBorder="1" applyAlignment="1">
      <alignment horizontal="lef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center" vertical="top" wrapText="1"/>
    </xf>
    <xf numFmtId="10" fontId="2" fillId="0" borderId="0" xfId="2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center" vertical="top"/>
    </xf>
    <xf numFmtId="49" fontId="5" fillId="0" borderId="2" xfId="1" applyNumberFormat="1" applyFont="1" applyFill="1" applyBorder="1" applyAlignment="1">
      <alignment horizontal="center" vertical="top"/>
    </xf>
    <xf numFmtId="49" fontId="5" fillId="0" borderId="3" xfId="1" applyNumberFormat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top"/>
    </xf>
    <xf numFmtId="0" fontId="2" fillId="0" borderId="7" xfId="1" applyNumberFormat="1" applyFont="1" applyBorder="1" applyAlignment="1">
      <alignment horizontal="center" vertical="center" wrapText="1"/>
    </xf>
    <xf numFmtId="0" fontId="2" fillId="0" borderId="5" xfId="1" applyNumberFormat="1" applyFont="1" applyBorder="1" applyAlignment="1">
      <alignment horizontal="center" vertical="center" wrapText="1"/>
    </xf>
    <xf numFmtId="0" fontId="2" fillId="0" borderId="6" xfId="1" applyNumberFormat="1" applyFont="1" applyBorder="1" applyAlignment="1">
      <alignment horizontal="center" vertical="center" wrapText="1"/>
    </xf>
    <xf numFmtId="0" fontId="2" fillId="0" borderId="4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top"/>
    </xf>
    <xf numFmtId="49" fontId="7" fillId="0" borderId="2" xfId="1" applyNumberFormat="1" applyFont="1" applyBorder="1" applyAlignment="1">
      <alignment horizontal="center" vertical="top"/>
    </xf>
    <xf numFmtId="49" fontId="7" fillId="0" borderId="1" xfId="1" applyNumberFormat="1" applyFont="1" applyFill="1" applyBorder="1" applyAlignment="1">
      <alignment horizontal="center" vertical="top"/>
    </xf>
    <xf numFmtId="49" fontId="7" fillId="0" borderId="2" xfId="1" applyNumberFormat="1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top"/>
    </xf>
    <xf numFmtId="49" fontId="4" fillId="0" borderId="2" xfId="1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4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%20-%20&#1101;&#1082;&#1086;&#1085;&#1086;&#1084;&#1080;&#1095;&#1077;&#1089;&#1082;&#1080;&#1081;%20&#1086;&#1090;&#1076;&#1077;&#1083;/&#1054;&#1073;&#1097;&#1072;&#1103;%20&#1076;&#1083;&#1103;%20&#1086;&#1090;&#1076;&#1077;&#1083;&#1072;/&#1041;&#1044;/09_&#1048;&#1085;&#1074;&#1077;&#1089;&#1090;&#1080;&#1094;&#1080;&#1080;/&#1055;&#1050;&#1042;/2021/&#1050;&#1086;&#1088;&#1088;&#1077;&#1082;&#1090;&#1080;&#1088;&#1086;&#1074;&#1082;&#1072;/&#1059;&#1058;&#1042;&#1045;&#1056;&#1046;&#1044;&#1045;&#1053;&#1054;/&#1048;&#1085;&#1074;&#1077;&#1089;&#1090;&#1080;&#1094;&#1080;&#1086;&#1085;&#1085;&#1072;&#1103;%20&#1087;&#1088;&#1086;&#1075;&#1088;&#1072;&#1084;&#1084;&#1072;%20&#1079;&#1072;%202021(&#1050;&#1086;&#1088;&#1088;&#1077;&#1082;&#1090;&#1080;&#1088;&#1086;&#1074;&#1082;&#107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74;&#1077;&#1089;&#1090;&#1080;&#1094;&#1080;&#1086;&#1085;&#1085;&#1072;&#1103;%20&#1087;&#1088;&#1086;&#1075;&#1088;&#1072;&#1084;&#1084;&#1072;%20&#1079;&#1072;%202021(&#1050;&#1086;&#1088;&#10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ДО"/>
      <sheetName val="ДО_фин"/>
      <sheetName val="ПКС"/>
      <sheetName val="Оборудование"/>
      <sheetName val="ПВНА"/>
      <sheetName val="ПИР БЛ"/>
      <sheetName val="Стройка"/>
    </sheetNames>
    <sheetDataSet>
      <sheetData sheetId="0"/>
      <sheetData sheetId="1">
        <row r="18">
          <cell r="K18">
            <v>363293.3</v>
          </cell>
        </row>
        <row r="32">
          <cell r="K32">
            <v>65133.9</v>
          </cell>
        </row>
        <row r="34">
          <cell r="K34">
            <v>126261.77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ДО"/>
      <sheetName val="ДО_фин"/>
      <sheetName val="ПКС"/>
      <sheetName val="Оборудование"/>
      <sheetName val="ПВНА"/>
      <sheetName val="ПИР БЛ"/>
      <sheetName val="Стройка"/>
      <sheetName val="расчет"/>
    </sheetNames>
    <sheetDataSet>
      <sheetData sheetId="0"/>
      <sheetData sheetId="1">
        <row r="44">
          <cell r="K44">
            <v>4300</v>
          </cell>
        </row>
      </sheetData>
      <sheetData sheetId="2"/>
      <sheetData sheetId="3"/>
      <sheetData sheetId="4">
        <row r="29">
          <cell r="Q29">
            <v>23522.01</v>
          </cell>
        </row>
        <row r="30">
          <cell r="Q30">
            <v>15593.33</v>
          </cell>
        </row>
        <row r="38">
          <cell r="Q38">
            <v>40298.629999999997</v>
          </cell>
        </row>
        <row r="39">
          <cell r="Q39">
            <v>6602.78</v>
          </cell>
        </row>
      </sheetData>
      <sheetData sheetId="5"/>
      <sheetData sheetId="6">
        <row r="23">
          <cell r="S23">
            <v>8372.65</v>
          </cell>
        </row>
        <row r="67">
          <cell r="S67">
            <v>3767.03</v>
          </cell>
        </row>
      </sheetData>
      <sheetData sheetId="7">
        <row r="23">
          <cell r="W23">
            <v>31012.11</v>
          </cell>
        </row>
        <row r="26">
          <cell r="W26">
            <v>13738.75</v>
          </cell>
        </row>
        <row r="42">
          <cell r="W42">
            <v>45448.38</v>
          </cell>
        </row>
        <row r="1305">
          <cell r="W1305">
            <v>5624.05</v>
          </cell>
        </row>
        <row r="1511">
          <cell r="W1511">
            <v>20709.62</v>
          </cell>
        </row>
        <row r="1546">
          <cell r="W1546">
            <v>6165.95</v>
          </cell>
        </row>
      </sheetData>
      <sheetData sheetId="8">
        <row r="19">
          <cell r="B19">
            <v>178477.96999999997</v>
          </cell>
        </row>
        <row r="20">
          <cell r="B20">
            <v>58366.1</v>
          </cell>
        </row>
        <row r="22">
          <cell r="B22">
            <v>122149.25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  <pageSetUpPr fitToPage="1"/>
  </sheetPr>
  <dimension ref="A1:AC38"/>
  <sheetViews>
    <sheetView tabSelected="1" view="pageBreakPreview" zoomScaleNormal="100" zoomScaleSheetLayoutView="100" workbookViewId="0">
      <pane xSplit="3" ySplit="8" topLeftCell="D24" activePane="bottomRight" state="frozen"/>
      <selection pane="topRight" activeCell="D1" sqref="D1"/>
      <selection pane="bottomLeft" activeCell="A9" sqref="A9"/>
      <selection pane="bottomRight" activeCell="C28" sqref="C28"/>
    </sheetView>
  </sheetViews>
  <sheetFormatPr defaultColWidth="0.6640625" defaultRowHeight="15" outlineLevelRow="1" x14ac:dyDescent="0.2"/>
  <cols>
    <col min="1" max="1" width="8.88671875" style="3" customWidth="1"/>
    <col min="2" max="2" width="0.6640625" style="1" customWidth="1"/>
    <col min="3" max="3" width="36.6640625" style="1" customWidth="1"/>
    <col min="4" max="4" width="2.77734375" style="53" customWidth="1"/>
    <col min="5" max="5" width="6.33203125" style="53" customWidth="1"/>
    <col min="6" max="6" width="1.109375" style="53" customWidth="1"/>
    <col min="7" max="7" width="10" style="53" customWidth="1"/>
    <col min="8" max="8" width="11.88671875" style="53" customWidth="1"/>
    <col min="9" max="9" width="12.88671875" style="53" customWidth="1"/>
    <col min="10" max="10" width="28.5546875" style="61" customWidth="1"/>
    <col min="11" max="11" width="12.5546875" style="53" customWidth="1"/>
    <col min="12" max="12" width="15.88671875" style="53" customWidth="1"/>
    <col min="13" max="13" width="13.6640625" style="53" customWidth="1"/>
    <col min="14" max="19" width="0.6640625" style="2"/>
    <col min="20" max="20" width="12.109375" style="2" customWidth="1"/>
    <col min="21" max="29" width="0.6640625" style="2"/>
    <col min="30" max="16384" width="0.6640625" style="1"/>
  </cols>
  <sheetData>
    <row r="1" spans="1:20" x14ac:dyDescent="0.2">
      <c r="M1" s="54" t="s">
        <v>49</v>
      </c>
    </row>
    <row r="2" spans="1:20" ht="9" customHeight="1" x14ac:dyDescent="0.2"/>
    <row r="3" spans="1:20" s="45" customFormat="1" ht="27" customHeight="1" x14ac:dyDescent="0.3">
      <c r="A3" s="46"/>
      <c r="C3" s="47"/>
      <c r="D3" s="62"/>
      <c r="E3" s="62"/>
      <c r="F3" s="62"/>
      <c r="G3" s="63" t="s">
        <v>48</v>
      </c>
      <c r="H3" s="70" t="s">
        <v>47</v>
      </c>
      <c r="I3" s="70"/>
      <c r="J3" s="70"/>
      <c r="K3" s="70"/>
      <c r="L3" s="55"/>
      <c r="M3" s="56"/>
    </row>
    <row r="4" spans="1:20" s="43" customFormat="1" ht="12.75" customHeight="1" x14ac:dyDescent="0.3">
      <c r="A4" s="44"/>
      <c r="H4" s="71" t="s">
        <v>46</v>
      </c>
      <c r="I4" s="71"/>
      <c r="J4" s="71"/>
      <c r="K4" s="71"/>
      <c r="L4" s="44"/>
    </row>
    <row r="5" spans="1:20" s="39" customFormat="1" ht="22.5" customHeight="1" x14ac:dyDescent="0.3">
      <c r="A5" s="42"/>
      <c r="C5" s="41" t="s">
        <v>45</v>
      </c>
      <c r="D5" s="40" t="s">
        <v>75</v>
      </c>
      <c r="E5" s="57" t="s">
        <v>44</v>
      </c>
      <c r="F5" s="57"/>
      <c r="G5" s="57"/>
      <c r="H5" s="57"/>
      <c r="I5" s="57"/>
      <c r="J5" s="64"/>
      <c r="K5" s="57"/>
      <c r="L5" s="58"/>
      <c r="M5" s="58"/>
    </row>
    <row r="6" spans="1:20" ht="7.5" customHeight="1" x14ac:dyDescent="0.2"/>
    <row r="7" spans="1:20" s="36" customFormat="1" x14ac:dyDescent="0.3">
      <c r="A7" s="72" t="s">
        <v>43</v>
      </c>
      <c r="B7" s="72" t="s">
        <v>42</v>
      </c>
      <c r="C7" s="74"/>
      <c r="D7" s="76" t="s">
        <v>41</v>
      </c>
      <c r="E7" s="77"/>
      <c r="F7" s="77"/>
      <c r="G7" s="77"/>
      <c r="H7" s="76" t="s">
        <v>40</v>
      </c>
      <c r="I7" s="77"/>
      <c r="J7" s="77"/>
      <c r="K7" s="76" t="s">
        <v>39</v>
      </c>
      <c r="L7" s="77"/>
      <c r="M7" s="77"/>
    </row>
    <row r="8" spans="1:20" s="36" customFormat="1" ht="53.25" customHeight="1" x14ac:dyDescent="0.3">
      <c r="A8" s="73"/>
      <c r="B8" s="73"/>
      <c r="C8" s="75"/>
      <c r="D8" s="76" t="s">
        <v>38</v>
      </c>
      <c r="E8" s="77"/>
      <c r="F8" s="77"/>
      <c r="G8" s="38" t="s">
        <v>37</v>
      </c>
      <c r="H8" s="38" t="s">
        <v>36</v>
      </c>
      <c r="I8" s="38" t="s">
        <v>35</v>
      </c>
      <c r="J8" s="38" t="s">
        <v>34</v>
      </c>
      <c r="K8" s="38" t="s">
        <v>33</v>
      </c>
      <c r="L8" s="38" t="s">
        <v>32</v>
      </c>
      <c r="M8" s="38" t="s">
        <v>31</v>
      </c>
    </row>
    <row r="9" spans="1:20" s="36" customFormat="1" ht="13.5" customHeight="1" x14ac:dyDescent="0.3">
      <c r="A9" s="37" t="s">
        <v>28</v>
      </c>
      <c r="B9" s="78" t="s">
        <v>26</v>
      </c>
      <c r="C9" s="79"/>
      <c r="D9" s="80" t="s">
        <v>18</v>
      </c>
      <c r="E9" s="81"/>
      <c r="F9" s="81"/>
      <c r="G9" s="59" t="s">
        <v>16</v>
      </c>
      <c r="H9" s="59" t="s">
        <v>13</v>
      </c>
      <c r="I9" s="59" t="s">
        <v>7</v>
      </c>
      <c r="J9" s="65" t="s">
        <v>4</v>
      </c>
      <c r="K9" s="59" t="s">
        <v>2</v>
      </c>
      <c r="L9" s="59" t="s">
        <v>30</v>
      </c>
      <c r="M9" s="59" t="s">
        <v>29</v>
      </c>
    </row>
    <row r="10" spans="1:20" s="4" customFormat="1" ht="18.75" x14ac:dyDescent="0.3">
      <c r="A10" s="11" t="s">
        <v>28</v>
      </c>
      <c r="B10" s="10"/>
      <c r="C10" s="9" t="s">
        <v>27</v>
      </c>
      <c r="D10" s="82"/>
      <c r="E10" s="83"/>
      <c r="F10" s="83"/>
      <c r="G10" s="51"/>
      <c r="H10" s="8"/>
      <c r="I10" s="7">
        <f>[1]ДО!$K$18</f>
        <v>363293.3</v>
      </c>
      <c r="J10" s="22"/>
      <c r="K10" s="35"/>
      <c r="L10" s="5"/>
      <c r="M10" s="34"/>
      <c r="T10" s="33"/>
    </row>
    <row r="11" spans="1:20" s="4" customFormat="1" ht="56.25" x14ac:dyDescent="0.3">
      <c r="A11" s="11" t="s">
        <v>26</v>
      </c>
      <c r="B11" s="10"/>
      <c r="C11" s="9" t="s">
        <v>25</v>
      </c>
      <c r="D11" s="82"/>
      <c r="E11" s="83"/>
      <c r="F11" s="83"/>
      <c r="G11" s="51"/>
      <c r="H11" s="8"/>
      <c r="I11" s="7">
        <f>I12+I13</f>
        <v>236844.05000000002</v>
      </c>
      <c r="J11" s="22"/>
      <c r="K11" s="5"/>
      <c r="L11" s="5"/>
      <c r="M11" s="5"/>
    </row>
    <row r="12" spans="1:20" s="25" customFormat="1" ht="63" outlineLevel="1" x14ac:dyDescent="0.3">
      <c r="A12" s="32" t="s">
        <v>24</v>
      </c>
      <c r="B12" s="31"/>
      <c r="C12" s="23" t="s">
        <v>23</v>
      </c>
      <c r="D12" s="67"/>
      <c r="E12" s="68"/>
      <c r="F12" s="68"/>
      <c r="G12" s="50"/>
      <c r="H12" s="27"/>
      <c r="I12" s="48">
        <f>[2]Стройка!$W$42</f>
        <v>45448.38</v>
      </c>
      <c r="J12" s="6" t="s">
        <v>22</v>
      </c>
      <c r="K12" s="26"/>
      <c r="L12" s="26"/>
      <c r="M12" s="26"/>
    </row>
    <row r="13" spans="1:20" s="25" customFormat="1" ht="81.75" customHeight="1" outlineLevel="1" x14ac:dyDescent="0.3">
      <c r="A13" s="30" t="s">
        <v>21</v>
      </c>
      <c r="B13" s="29"/>
      <c r="C13" s="28" t="s">
        <v>20</v>
      </c>
      <c r="D13" s="67"/>
      <c r="E13" s="68"/>
      <c r="F13" s="68"/>
      <c r="G13" s="50"/>
      <c r="H13" s="27"/>
      <c r="I13" s="48">
        <f>[1]ДО!$K$32+[1]ДО!$K$34</f>
        <v>191395.67</v>
      </c>
      <c r="J13" s="6" t="s">
        <v>19</v>
      </c>
      <c r="K13" s="26"/>
      <c r="L13" s="26"/>
      <c r="M13" s="26"/>
    </row>
    <row r="14" spans="1:20" s="4" customFormat="1" ht="42" customHeight="1" x14ac:dyDescent="0.3">
      <c r="A14" s="11" t="s">
        <v>18</v>
      </c>
      <c r="B14" s="10"/>
      <c r="C14" s="9" t="s">
        <v>17</v>
      </c>
      <c r="D14" s="82"/>
      <c r="E14" s="83"/>
      <c r="F14" s="83"/>
      <c r="G14" s="51"/>
      <c r="H14" s="8"/>
      <c r="I14" s="7"/>
      <c r="J14" s="22"/>
      <c r="K14" s="5"/>
      <c r="L14" s="5"/>
      <c r="M14" s="5"/>
    </row>
    <row r="15" spans="1:20" s="4" customFormat="1" ht="18.75" x14ac:dyDescent="0.3">
      <c r="A15" s="11" t="s">
        <v>16</v>
      </c>
      <c r="B15" s="10"/>
      <c r="C15" s="9" t="s">
        <v>15</v>
      </c>
      <c r="D15" s="82"/>
      <c r="E15" s="83"/>
      <c r="F15" s="83"/>
      <c r="G15" s="51"/>
      <c r="H15" s="14"/>
      <c r="I15" s="7">
        <f>[2]расчет!$B$19</f>
        <v>178477.96999999997</v>
      </c>
      <c r="J15" s="12"/>
      <c r="K15" s="24"/>
      <c r="L15" s="17"/>
      <c r="M15" s="5"/>
    </row>
    <row r="16" spans="1:20" s="4" customFormat="1" ht="56.25" customHeight="1" x14ac:dyDescent="0.3">
      <c r="A16" s="11" t="s">
        <v>14</v>
      </c>
      <c r="B16" s="10"/>
      <c r="C16" s="23" t="s">
        <v>50</v>
      </c>
      <c r="D16" s="67" t="s">
        <v>52</v>
      </c>
      <c r="E16" s="68" t="s">
        <v>51</v>
      </c>
      <c r="F16" s="69"/>
      <c r="G16" s="19">
        <v>44926</v>
      </c>
      <c r="H16" s="14">
        <v>97526.62</v>
      </c>
      <c r="I16" s="13">
        <f>'[2]ПИР БЛ'!$S$23</f>
        <v>8372.65</v>
      </c>
      <c r="J16" s="6" t="s">
        <v>78</v>
      </c>
      <c r="K16" s="17">
        <v>10.4</v>
      </c>
      <c r="L16" s="60" t="s">
        <v>60</v>
      </c>
      <c r="M16" s="17"/>
    </row>
    <row r="17" spans="1:20" s="4" customFormat="1" ht="56.25" customHeight="1" x14ac:dyDescent="0.3">
      <c r="A17" s="11" t="s">
        <v>54</v>
      </c>
      <c r="B17" s="10"/>
      <c r="C17" s="23" t="s">
        <v>53</v>
      </c>
      <c r="D17" s="67" t="s">
        <v>57</v>
      </c>
      <c r="E17" s="68"/>
      <c r="F17" s="69"/>
      <c r="G17" s="19">
        <v>44926</v>
      </c>
      <c r="H17" s="14">
        <v>81853.509999999995</v>
      </c>
      <c r="I17" s="13">
        <f>[2]Стройка!$W$23</f>
        <v>31012.11</v>
      </c>
      <c r="J17" s="6" t="s">
        <v>78</v>
      </c>
      <c r="K17" s="17">
        <v>5</v>
      </c>
      <c r="L17" s="60" t="s">
        <v>60</v>
      </c>
      <c r="M17" s="17">
        <v>1</v>
      </c>
    </row>
    <row r="18" spans="1:20" s="4" customFormat="1" ht="56.25" customHeight="1" x14ac:dyDescent="0.3">
      <c r="A18" s="11" t="s">
        <v>56</v>
      </c>
      <c r="B18" s="10"/>
      <c r="C18" s="23" t="s">
        <v>55</v>
      </c>
      <c r="D18" s="67" t="s">
        <v>58</v>
      </c>
      <c r="E18" s="68"/>
      <c r="F18" s="69"/>
      <c r="G18" s="19">
        <v>44561</v>
      </c>
      <c r="H18" s="14">
        <v>13738.76</v>
      </c>
      <c r="I18" s="13">
        <f>[2]Стройка!$W$26</f>
        <v>13738.75</v>
      </c>
      <c r="J18" s="6" t="s">
        <v>78</v>
      </c>
      <c r="K18" s="17">
        <v>0.2</v>
      </c>
      <c r="L18" s="60" t="s">
        <v>59</v>
      </c>
      <c r="M18" s="17">
        <v>1</v>
      </c>
    </row>
    <row r="19" spans="1:20" s="4" customFormat="1" ht="64.5" customHeight="1" x14ac:dyDescent="0.3">
      <c r="A19" s="11" t="s">
        <v>70</v>
      </c>
      <c r="B19" s="10"/>
      <c r="C19" s="23" t="s">
        <v>65</v>
      </c>
      <c r="D19" s="67" t="s">
        <v>67</v>
      </c>
      <c r="E19" s="68"/>
      <c r="F19" s="69"/>
      <c r="G19" s="19"/>
      <c r="H19" s="14">
        <v>5624.05</v>
      </c>
      <c r="I19" s="13">
        <f>[2]Стройка!$W$1305</f>
        <v>5624.05</v>
      </c>
      <c r="J19" s="6" t="s">
        <v>0</v>
      </c>
      <c r="K19" s="17">
        <v>0.4</v>
      </c>
      <c r="L19" s="60" t="s">
        <v>66</v>
      </c>
      <c r="M19" s="17"/>
    </row>
    <row r="20" spans="1:20" s="4" customFormat="1" ht="37.5" x14ac:dyDescent="0.3">
      <c r="A20" s="11" t="s">
        <v>13</v>
      </c>
      <c r="B20" s="10"/>
      <c r="C20" s="9" t="s">
        <v>12</v>
      </c>
      <c r="D20" s="82"/>
      <c r="E20" s="83"/>
      <c r="F20" s="83"/>
      <c r="G20" s="51"/>
      <c r="H20" s="8"/>
      <c r="I20" s="7">
        <f>[2]расчет!$B$20</f>
        <v>58366.1</v>
      </c>
      <c r="J20" s="22"/>
      <c r="K20" s="5"/>
      <c r="L20" s="5"/>
      <c r="M20" s="5"/>
      <c r="T20" s="16"/>
    </row>
    <row r="21" spans="1:20" s="4" customFormat="1" ht="81" customHeight="1" x14ac:dyDescent="0.3">
      <c r="A21" s="11" t="s">
        <v>11</v>
      </c>
      <c r="B21" s="10"/>
      <c r="C21" s="20" t="s">
        <v>61</v>
      </c>
      <c r="D21" s="67" t="s">
        <v>77</v>
      </c>
      <c r="E21" s="68"/>
      <c r="F21" s="69"/>
      <c r="G21" s="19"/>
      <c r="H21" s="14">
        <v>16012.53</v>
      </c>
      <c r="I21" s="13">
        <f>'[2]ПИР БЛ'!$S$67</f>
        <v>3767.03</v>
      </c>
      <c r="J21" s="6" t="s">
        <v>0</v>
      </c>
      <c r="K21" s="21">
        <v>3.2</v>
      </c>
      <c r="L21" s="17" t="s">
        <v>68</v>
      </c>
      <c r="M21" s="17"/>
      <c r="T21" s="16"/>
    </row>
    <row r="22" spans="1:20" s="4" customFormat="1" ht="81" customHeight="1" x14ac:dyDescent="0.3">
      <c r="A22" s="11" t="s">
        <v>9</v>
      </c>
      <c r="B22" s="10"/>
      <c r="C22" s="20" t="s">
        <v>62</v>
      </c>
      <c r="D22" s="67" t="s">
        <v>76</v>
      </c>
      <c r="E22" s="68"/>
      <c r="F22" s="69"/>
      <c r="G22" s="19"/>
      <c r="H22" s="14"/>
      <c r="I22" s="13">
        <f>[2]Стройка!$W$1511</f>
        <v>20709.62</v>
      </c>
      <c r="J22" s="6" t="s">
        <v>0</v>
      </c>
      <c r="K22" s="18">
        <v>10.9</v>
      </c>
      <c r="L22" s="12" t="s">
        <v>69</v>
      </c>
      <c r="M22" s="17"/>
      <c r="T22" s="16"/>
    </row>
    <row r="23" spans="1:20" s="4" customFormat="1" ht="81" customHeight="1" x14ac:dyDescent="0.3">
      <c r="A23" s="11" t="s">
        <v>8</v>
      </c>
      <c r="B23" s="10"/>
      <c r="C23" s="20" t="s">
        <v>63</v>
      </c>
      <c r="D23" s="67" t="s">
        <v>64</v>
      </c>
      <c r="E23" s="68"/>
      <c r="F23" s="69"/>
      <c r="G23" s="19">
        <v>44253</v>
      </c>
      <c r="H23" s="14">
        <v>6165.95</v>
      </c>
      <c r="I23" s="13">
        <f>[2]Стройка!$W$1546</f>
        <v>6165.95</v>
      </c>
      <c r="J23" s="49" t="s">
        <v>10</v>
      </c>
      <c r="K23" s="18"/>
      <c r="L23" s="60"/>
      <c r="M23" s="17"/>
      <c r="T23" s="16"/>
    </row>
    <row r="24" spans="1:20" s="4" customFormat="1" ht="56.25" x14ac:dyDescent="0.3">
      <c r="A24" s="11" t="s">
        <v>7</v>
      </c>
      <c r="B24" s="10"/>
      <c r="C24" s="9" t="s">
        <v>6</v>
      </c>
      <c r="D24" s="82"/>
      <c r="E24" s="83"/>
      <c r="F24" s="83"/>
      <c r="G24" s="51"/>
      <c r="H24" s="8"/>
      <c r="I24" s="7">
        <f>[2]расчет!$B$22</f>
        <v>122149.25</v>
      </c>
      <c r="J24" s="6" t="s">
        <v>80</v>
      </c>
      <c r="K24" s="5"/>
      <c r="L24" s="5"/>
      <c r="M24" s="5"/>
    </row>
    <row r="25" spans="1:20" s="4" customFormat="1" ht="71.25" customHeight="1" x14ac:dyDescent="0.3">
      <c r="A25" s="11" t="s">
        <v>5</v>
      </c>
      <c r="B25" s="10"/>
      <c r="C25" s="15" t="s">
        <v>81</v>
      </c>
      <c r="D25" s="51"/>
      <c r="E25" s="52"/>
      <c r="F25" s="52"/>
      <c r="G25" s="51"/>
      <c r="H25" s="14">
        <f>[2]Оборудование!$Q$29</f>
        <v>23522.01</v>
      </c>
      <c r="I25" s="13">
        <v>23522.01</v>
      </c>
      <c r="J25" s="6" t="s">
        <v>79</v>
      </c>
      <c r="K25" s="5"/>
      <c r="L25" s="5"/>
      <c r="M25" s="5"/>
    </row>
    <row r="26" spans="1:20" s="4" customFormat="1" ht="67.5" customHeight="1" x14ac:dyDescent="0.3">
      <c r="A26" s="11" t="s">
        <v>71</v>
      </c>
      <c r="B26" s="10"/>
      <c r="C26" s="15" t="s">
        <v>83</v>
      </c>
      <c r="D26" s="51"/>
      <c r="E26" s="52"/>
      <c r="F26" s="52"/>
      <c r="G26" s="51"/>
      <c r="H26" s="14">
        <f>[2]Оборудование!$Q$30</f>
        <v>15593.33</v>
      </c>
      <c r="I26" s="13">
        <v>15593.33</v>
      </c>
      <c r="J26" s="6" t="s">
        <v>79</v>
      </c>
      <c r="K26" s="5"/>
      <c r="L26" s="5"/>
      <c r="M26" s="5"/>
    </row>
    <row r="27" spans="1:20" s="4" customFormat="1" ht="67.5" customHeight="1" x14ac:dyDescent="0.3">
      <c r="A27" s="11" t="s">
        <v>72</v>
      </c>
      <c r="B27" s="10"/>
      <c r="C27" s="15" t="s">
        <v>82</v>
      </c>
      <c r="D27" s="51"/>
      <c r="E27" s="52"/>
      <c r="F27" s="52"/>
      <c r="G27" s="51"/>
      <c r="H27" s="14">
        <f>[2]Оборудование!$Q$38</f>
        <v>40298.629999999997</v>
      </c>
      <c r="I27" s="13">
        <v>40298.629999999997</v>
      </c>
      <c r="J27" s="6" t="s">
        <v>79</v>
      </c>
      <c r="K27" s="5"/>
      <c r="L27" s="5"/>
      <c r="M27" s="5"/>
    </row>
    <row r="28" spans="1:20" s="4" customFormat="1" ht="75.75" customHeight="1" x14ac:dyDescent="0.3">
      <c r="A28" s="11" t="s">
        <v>73</v>
      </c>
      <c r="B28" s="10"/>
      <c r="C28" s="15" t="s">
        <v>84</v>
      </c>
      <c r="D28" s="51"/>
      <c r="E28" s="52"/>
      <c r="F28" s="52"/>
      <c r="G28" s="51"/>
      <c r="H28" s="14">
        <f>[2]Оборудование!$Q$39</f>
        <v>6602.78</v>
      </c>
      <c r="I28" s="13">
        <v>6602.78</v>
      </c>
      <c r="J28" s="6" t="s">
        <v>79</v>
      </c>
      <c r="K28" s="5"/>
      <c r="L28" s="5"/>
      <c r="M28" s="5"/>
    </row>
    <row r="29" spans="1:20" s="4" customFormat="1" ht="37.5" x14ac:dyDescent="0.3">
      <c r="A29" s="11" t="s">
        <v>4</v>
      </c>
      <c r="B29" s="10"/>
      <c r="C29" s="9" t="s">
        <v>3</v>
      </c>
      <c r="D29" s="82"/>
      <c r="E29" s="83"/>
      <c r="F29" s="83"/>
      <c r="G29" s="51"/>
      <c r="H29" s="8">
        <v>0</v>
      </c>
      <c r="I29" s="7">
        <v>0</v>
      </c>
      <c r="J29" s="12"/>
      <c r="K29" s="5"/>
      <c r="L29" s="5"/>
      <c r="M29" s="5"/>
    </row>
    <row r="30" spans="1:20" s="4" customFormat="1" ht="37.5" x14ac:dyDescent="0.3">
      <c r="A30" s="11" t="s">
        <v>2</v>
      </c>
      <c r="B30" s="10"/>
      <c r="C30" s="9" t="s">
        <v>1</v>
      </c>
      <c r="D30" s="82"/>
      <c r="E30" s="83"/>
      <c r="F30" s="83"/>
      <c r="G30" s="51"/>
      <c r="H30" s="8"/>
      <c r="I30" s="7">
        <f>[2]ДО!$K$44</f>
        <v>4300</v>
      </c>
      <c r="J30" s="6" t="s">
        <v>74</v>
      </c>
      <c r="K30" s="5"/>
      <c r="L30" s="5"/>
      <c r="M30" s="5"/>
    </row>
    <row r="38" spans="9:9" x14ac:dyDescent="0.2">
      <c r="I38" s="66"/>
    </row>
  </sheetData>
  <mergeCells count="27">
    <mergeCell ref="D24:F24"/>
    <mergeCell ref="D29:F29"/>
    <mergeCell ref="D30:F30"/>
    <mergeCell ref="D22:F22"/>
    <mergeCell ref="D23:F23"/>
    <mergeCell ref="D15:F15"/>
    <mergeCell ref="D20:F20"/>
    <mergeCell ref="D21:F21"/>
    <mergeCell ref="D16:F16"/>
    <mergeCell ref="D17:F17"/>
    <mergeCell ref="D19:F19"/>
    <mergeCell ref="D13:F13"/>
    <mergeCell ref="D18:F18"/>
    <mergeCell ref="H3:K3"/>
    <mergeCell ref="H4:K4"/>
    <mergeCell ref="A7:A8"/>
    <mergeCell ref="B7:C8"/>
    <mergeCell ref="D7:G7"/>
    <mergeCell ref="H7:J7"/>
    <mergeCell ref="K7:M7"/>
    <mergeCell ref="D8:F8"/>
    <mergeCell ref="B9:C9"/>
    <mergeCell ref="D9:F9"/>
    <mergeCell ref="D10:F10"/>
    <mergeCell ref="D11:F11"/>
    <mergeCell ref="D12:F12"/>
    <mergeCell ref="D14:F14"/>
  </mergeCells>
  <pageMargins left="0.39370078740157483" right="0.31496062992125984" top="0.59055118110236227" bottom="0.19685039370078741" header="0.19685039370078741" footer="0.19685039370078741"/>
  <pageSetup paperSize="9" scale="39" orientation="landscape" horizontalDpi="300" verticalDpi="300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Раскрытие информации </vt:lpstr>
      <vt:lpstr>'Раскрытие информации '!Заголовки_для_печати</vt:lpstr>
      <vt:lpstr>'Раскрытие информации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Миллер Анна Константиновна</dc:creator>
  <cp:lastModifiedBy>Миллер Анна Константиновна</cp:lastModifiedBy>
  <dcterms:created xsi:type="dcterms:W3CDTF">2021-12-27T09:52:48Z</dcterms:created>
  <dcterms:modified xsi:type="dcterms:W3CDTF">2021-12-29T04:15:10Z</dcterms:modified>
</cp:coreProperties>
</file>